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christine/Desktop/"/>
    </mc:Choice>
  </mc:AlternateContent>
  <xr:revisionPtr revIDLastSave="0" documentId="8_{C25A3966-24FD-0846-867A-491E025C940B}" xr6:coauthVersionLast="47" xr6:coauthVersionMax="47" xr10:uidLastSave="{00000000-0000-0000-0000-000000000000}"/>
  <bookViews>
    <workbookView xWindow="0" yWindow="500" windowWidth="38400" windowHeight="19400" xr2:uid="{00000000-000D-0000-FFFF-FFFF00000000}"/>
  </bookViews>
  <sheets>
    <sheet name="Feuil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1" l="1"/>
  <c r="N10" i="1"/>
  <c r="M10" i="1"/>
  <c r="L10" i="1"/>
  <c r="K10" i="1"/>
  <c r="J10" i="1"/>
  <c r="I10" i="1"/>
  <c r="H10" i="1"/>
  <c r="H12" i="1" s="1"/>
  <c r="G10" i="1"/>
  <c r="F10" i="1"/>
  <c r="F12" i="1" s="1"/>
  <c r="E10" i="1"/>
  <c r="D10" i="1"/>
  <c r="D14" i="1" s="1"/>
  <c r="N9" i="1"/>
  <c r="M9" i="1"/>
  <c r="L9" i="1"/>
  <c r="L12" i="1" s="1"/>
  <c r="K9" i="1"/>
  <c r="J9" i="1"/>
  <c r="J12" i="1" s="1"/>
  <c r="I9" i="1"/>
  <c r="H9" i="1"/>
  <c r="G9" i="1"/>
  <c r="F9" i="1"/>
  <c r="E9" i="1"/>
  <c r="D9" i="1"/>
  <c r="D12" i="1" s="1"/>
  <c r="O8" i="1"/>
  <c r="O9" i="1" s="1"/>
  <c r="D13" i="1" l="1"/>
  <c r="H14" i="1" s="1"/>
  <c r="O10" i="1"/>
  <c r="N14" i="1" l="1"/>
  <c r="J14" i="1"/>
  <c r="F14" i="1"/>
  <c r="L14" i="1"/>
</calcChain>
</file>

<file path=xl/sharedStrings.xml><?xml version="1.0" encoding="utf-8"?>
<sst xmlns="http://schemas.openxmlformats.org/spreadsheetml/2006/main" count="25" uniqueCount="20">
  <si>
    <t>Etude d'un recalcul de la dotation des collectivités à l'Epic Office de Tourisme</t>
  </si>
  <si>
    <t>proposition 1</t>
  </si>
  <si>
    <t>proposition 2</t>
  </si>
  <si>
    <t>proposition 3</t>
  </si>
  <si>
    <t>proposition 4</t>
  </si>
  <si>
    <t>proposition 5</t>
  </si>
  <si>
    <t>Nbre habitants DGF</t>
  </si>
  <si>
    <t>Epic OTVD</t>
  </si>
  <si>
    <t>Collectivités</t>
  </si>
  <si>
    <t>Coll + 0,20</t>
  </si>
  <si>
    <t>Coll + 0,30</t>
  </si>
  <si>
    <t>Coll + 0,35</t>
  </si>
  <si>
    <t>Coll + 0,45</t>
  </si>
  <si>
    <t>Coll + 0,70</t>
  </si>
  <si>
    <t>PETR</t>
  </si>
  <si>
    <t>CAUVALDOR</t>
  </si>
  <si>
    <t>réellement versé</t>
  </si>
  <si>
    <t>49929 réel en 2022</t>
  </si>
  <si>
    <t>53099 réel en 2023</t>
  </si>
  <si>
    <t>écart en 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</si>
</sst>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9" x14ac:knownFonts="1">
    <font>
      <sz val="10"/>
      <color rgb="FF000000"/>
      <name val="Arial"/>
      <scheme val="minor"/>
    </font>
    <font>
      <sz val="9"/>
      <color theme="1"/>
      <name val="Raleway"/>
    </font>
    <font>
      <b/>
      <sz val="9"/>
      <color theme="1"/>
      <name val="Raleway"/>
    </font>
    <font>
      <sz val="10"/>
      <name val="Arial"/>
      <family val="2"/>
    </font>
    <font>
      <sz val="9"/>
      <color rgb="FFFF0000"/>
      <name val="Raleway"/>
    </font>
    <font>
      <sz val="9"/>
      <color rgb="FF38761D"/>
      <name val="Raleway"/>
    </font>
    <font>
      <b/>
      <sz val="9"/>
      <color rgb="FF38761D"/>
      <name val="Raleway"/>
    </font>
    <font>
      <b/>
      <i/>
      <sz val="9"/>
      <color theme="1"/>
      <name val="Raleway"/>
    </font>
    <font>
      <b/>
      <sz val="9"/>
      <color rgb="FFFF0000"/>
      <name val="Raleway"/>
    </font>
  </fonts>
  <fills count="10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  <fill>
      <patternFill patternType="solid">
        <fgColor rgb="FFFFE599"/>
        <bgColor rgb="FFFFE599"/>
      </patternFill>
    </fill>
    <fill>
      <patternFill patternType="solid">
        <fgColor rgb="FFB6D7A8"/>
        <bgColor rgb="FFB6D7A8"/>
      </patternFill>
    </fill>
    <fill>
      <patternFill patternType="solid">
        <fgColor rgb="FF93C47D"/>
        <bgColor rgb="FF93C47D"/>
      </patternFill>
    </fill>
    <fill>
      <patternFill patternType="solid">
        <fgColor rgb="FFEA9999"/>
        <bgColor rgb="FFEA9999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4" borderId="7" xfId="0" applyFont="1" applyFill="1" applyBorder="1" applyAlignment="1">
      <alignment vertical="top"/>
    </xf>
    <xf numFmtId="0" fontId="2" fillId="5" borderId="6" xfId="0" applyFont="1" applyFill="1" applyBorder="1" applyAlignment="1">
      <alignment vertical="top"/>
    </xf>
    <xf numFmtId="0" fontId="2" fillId="5" borderId="6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164" fontId="1" fillId="0" borderId="0" xfId="0" applyNumberFormat="1" applyFont="1" applyAlignment="1">
      <alignment horizontal="right" vertical="top"/>
    </xf>
    <xf numFmtId="164" fontId="1" fillId="0" borderId="2" xfId="0" applyNumberFormat="1" applyFont="1" applyBorder="1" applyAlignment="1">
      <alignment horizontal="right" vertical="top"/>
    </xf>
    <xf numFmtId="164" fontId="1" fillId="0" borderId="8" xfId="0" applyNumberFormat="1" applyFont="1" applyBorder="1" applyAlignment="1">
      <alignment horizontal="right" vertical="top"/>
    </xf>
    <xf numFmtId="0" fontId="2" fillId="6" borderId="0" xfId="0" applyFont="1" applyFill="1" applyAlignment="1">
      <alignment vertical="top"/>
    </xf>
    <xf numFmtId="0" fontId="1" fillId="2" borderId="8" xfId="0" applyFont="1" applyFill="1" applyBorder="1" applyAlignment="1">
      <alignment horizontal="right" vertical="top"/>
    </xf>
    <xf numFmtId="0" fontId="2" fillId="2" borderId="2" xfId="0" applyFont="1" applyFill="1" applyBorder="1" applyAlignment="1">
      <alignment horizontal="right" vertical="top"/>
    </xf>
    <xf numFmtId="164" fontId="1" fillId="5" borderId="2" xfId="0" applyNumberFormat="1" applyFont="1" applyFill="1" applyBorder="1" applyAlignment="1">
      <alignment horizontal="right" vertical="top"/>
    </xf>
    <xf numFmtId="0" fontId="2" fillId="7" borderId="0" xfId="0" applyFont="1" applyFill="1" applyAlignment="1">
      <alignment vertical="top"/>
    </xf>
    <xf numFmtId="0" fontId="1" fillId="2" borderId="9" xfId="0" applyFont="1" applyFill="1" applyBorder="1" applyAlignment="1">
      <alignment vertical="top"/>
    </xf>
    <xf numFmtId="0" fontId="2" fillId="2" borderId="10" xfId="0" applyFont="1" applyFill="1" applyBorder="1" applyAlignment="1">
      <alignment horizontal="right" vertical="top"/>
    </xf>
    <xf numFmtId="164" fontId="4" fillId="0" borderId="1" xfId="0" applyNumberFormat="1" applyFont="1" applyBorder="1" applyAlignment="1">
      <alignment horizontal="right" vertical="top"/>
    </xf>
    <xf numFmtId="164" fontId="1" fillId="7" borderId="10" xfId="0" applyNumberFormat="1" applyFont="1" applyFill="1" applyBorder="1" applyAlignment="1">
      <alignment horizontal="right" vertical="top"/>
    </xf>
    <xf numFmtId="164" fontId="1" fillId="0" borderId="1" xfId="0" applyNumberFormat="1" applyFont="1" applyBorder="1" applyAlignment="1">
      <alignment horizontal="right" vertical="top"/>
    </xf>
    <xf numFmtId="164" fontId="1" fillId="0" borderId="9" xfId="0" applyNumberFormat="1" applyFont="1" applyBorder="1" applyAlignment="1">
      <alignment horizontal="right" vertical="top"/>
    </xf>
    <xf numFmtId="164" fontId="5" fillId="0" borderId="0" xfId="0" applyNumberFormat="1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164" fontId="2" fillId="4" borderId="1" xfId="0" applyNumberFormat="1" applyFont="1" applyFill="1" applyBorder="1" applyAlignment="1">
      <alignment horizontal="right" vertical="top"/>
    </xf>
    <xf numFmtId="164" fontId="2" fillId="0" borderId="0" xfId="0" applyNumberFormat="1" applyFont="1" applyAlignment="1">
      <alignment horizontal="right" vertical="top"/>
    </xf>
    <xf numFmtId="0" fontId="2" fillId="0" borderId="0" xfId="0" applyFont="1"/>
    <xf numFmtId="0" fontId="1" fillId="8" borderId="0" xfId="0" applyFont="1" applyFill="1" applyAlignment="1">
      <alignment horizontal="left" vertical="top"/>
    </xf>
    <xf numFmtId="164" fontId="6" fillId="9" borderId="0" xfId="0" applyNumberFormat="1" applyFont="1" applyFill="1" applyAlignment="1">
      <alignment vertical="top"/>
    </xf>
    <xf numFmtId="0" fontId="7" fillId="0" borderId="0" xfId="0" applyFont="1" applyAlignment="1">
      <alignment vertical="top"/>
    </xf>
    <xf numFmtId="164" fontId="8" fillId="0" borderId="0" xfId="0" applyNumberFormat="1" applyFont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/>
    <xf numFmtId="164" fontId="8" fillId="0" borderId="0" xfId="0" applyNumberFormat="1" applyFont="1"/>
    <xf numFmtId="0" fontId="5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164" fontId="2" fillId="3" borderId="7" xfId="0" applyNumberFormat="1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top"/>
    </xf>
    <xf numFmtId="0" fontId="0" fillId="0" borderId="0" xfId="0"/>
    <xf numFmtId="0" fontId="2" fillId="0" borderId="0" xfId="0" applyFont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3" fillId="0" borderId="2" xfId="0" applyFont="1" applyBorder="1"/>
    <xf numFmtId="0" fontId="2" fillId="2" borderId="3" xfId="0" applyFont="1" applyFill="1" applyBorder="1" applyAlignment="1">
      <alignment horizontal="center" vertical="top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W1000"/>
  <sheetViews>
    <sheetView tabSelected="1" workbookViewId="0"/>
  </sheetViews>
  <sheetFormatPr baseColWidth="10" defaultColWidth="12.6640625" defaultRowHeight="15.75" customHeight="1" x14ac:dyDescent="0.15"/>
  <cols>
    <col min="1" max="1" width="14.5" customWidth="1"/>
    <col min="2" max="3" width="8.6640625" customWidth="1"/>
    <col min="4" max="15" width="11.33203125" customWidth="1"/>
  </cols>
  <sheetData>
    <row r="1" spans="1:23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75" customHeight="1" x14ac:dyDescent="0.15">
      <c r="A2" s="47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1"/>
      <c r="Q2" s="1"/>
      <c r="R2" s="1"/>
      <c r="S2" s="1"/>
      <c r="T2" s="1"/>
      <c r="U2" s="1"/>
      <c r="V2" s="1"/>
      <c r="W2" s="1"/>
    </row>
    <row r="3" spans="1:23" ht="15.75" customHeight="1" x14ac:dyDescent="0.15">
      <c r="A3" s="1"/>
      <c r="B3" s="2"/>
      <c r="C3" s="2"/>
      <c r="D3" s="2"/>
      <c r="E3" s="2"/>
      <c r="F3" s="2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75" customHeight="1" x14ac:dyDescent="0.15">
      <c r="A4" s="2"/>
      <c r="B4" s="2"/>
      <c r="C4" s="2"/>
      <c r="D4" s="3"/>
      <c r="E4" s="3"/>
      <c r="F4" s="3"/>
      <c r="G4" s="3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75" customHeight="1" x14ac:dyDescent="0.15">
      <c r="A5" s="2"/>
      <c r="B5" s="2"/>
      <c r="C5" s="4"/>
      <c r="D5" s="48">
        <v>2023</v>
      </c>
      <c r="E5" s="49"/>
      <c r="F5" s="48" t="s">
        <v>1</v>
      </c>
      <c r="G5" s="49"/>
      <c r="H5" s="50" t="s">
        <v>2</v>
      </c>
      <c r="I5" s="51"/>
      <c r="J5" s="50" t="s">
        <v>3</v>
      </c>
      <c r="K5" s="51"/>
      <c r="L5" s="50" t="s">
        <v>4</v>
      </c>
      <c r="M5" s="51"/>
      <c r="N5" s="50" t="s">
        <v>5</v>
      </c>
      <c r="O5" s="51"/>
      <c r="P5" s="1"/>
      <c r="Q5" s="1"/>
      <c r="R5" s="1"/>
      <c r="S5" s="1"/>
      <c r="T5" s="1"/>
      <c r="U5" s="1"/>
      <c r="V5" s="1"/>
      <c r="W5" s="1"/>
    </row>
    <row r="6" spans="1:23" ht="15.75" customHeight="1" x14ac:dyDescent="0.15">
      <c r="A6" s="5"/>
      <c r="B6" s="41" t="s">
        <v>6</v>
      </c>
      <c r="C6" s="42"/>
      <c r="D6" s="43">
        <v>10.5</v>
      </c>
      <c r="E6" s="42"/>
      <c r="F6" s="43">
        <v>10.5</v>
      </c>
      <c r="G6" s="42"/>
      <c r="H6" s="44">
        <v>10.5</v>
      </c>
      <c r="I6" s="42"/>
      <c r="J6" s="44">
        <v>10.5</v>
      </c>
      <c r="K6" s="42"/>
      <c r="L6" s="44">
        <v>10.5</v>
      </c>
      <c r="M6" s="42"/>
      <c r="N6" s="44">
        <v>10.5</v>
      </c>
      <c r="O6" s="42"/>
      <c r="P6" s="5"/>
      <c r="Q6" s="5"/>
      <c r="R6" s="5"/>
      <c r="S6" s="5"/>
      <c r="T6" s="5"/>
      <c r="U6" s="5"/>
      <c r="V6" s="5"/>
      <c r="W6" s="5"/>
    </row>
    <row r="7" spans="1:23" ht="15.75" customHeight="1" x14ac:dyDescent="0.15">
      <c r="A7" s="2"/>
      <c r="B7" s="6">
        <v>2020</v>
      </c>
      <c r="C7" s="7">
        <v>2023</v>
      </c>
      <c r="D7" s="8" t="s">
        <v>7</v>
      </c>
      <c r="E7" s="9" t="s">
        <v>8</v>
      </c>
      <c r="F7" s="8" t="s">
        <v>7</v>
      </c>
      <c r="G7" s="10" t="s">
        <v>9</v>
      </c>
      <c r="H7" s="8" t="s">
        <v>7</v>
      </c>
      <c r="I7" s="10" t="s">
        <v>10</v>
      </c>
      <c r="J7" s="8" t="s">
        <v>7</v>
      </c>
      <c r="K7" s="10" t="s">
        <v>11</v>
      </c>
      <c r="L7" s="8" t="s">
        <v>7</v>
      </c>
      <c r="M7" s="10" t="s">
        <v>12</v>
      </c>
      <c r="N7" s="8" t="s">
        <v>7</v>
      </c>
      <c r="O7" s="10" t="s">
        <v>13</v>
      </c>
      <c r="P7" s="1"/>
      <c r="Q7" s="1"/>
      <c r="R7" s="1"/>
      <c r="S7" s="1"/>
      <c r="T7" s="1"/>
      <c r="U7" s="1"/>
      <c r="V7" s="1"/>
      <c r="W7" s="1"/>
    </row>
    <row r="8" spans="1:23" ht="15.75" customHeight="1" x14ac:dyDescent="0.15">
      <c r="A8" s="2"/>
      <c r="B8" s="11"/>
      <c r="C8" s="12"/>
      <c r="D8" s="13">
        <v>8.85</v>
      </c>
      <c r="E8" s="14">
        <v>1.65</v>
      </c>
      <c r="F8" s="13">
        <v>8.65</v>
      </c>
      <c r="G8" s="14">
        <v>1.85</v>
      </c>
      <c r="H8" s="15">
        <v>8.5500000000000007</v>
      </c>
      <c r="I8" s="14">
        <v>1.95</v>
      </c>
      <c r="J8" s="15">
        <v>8.5</v>
      </c>
      <c r="K8" s="14">
        <v>2</v>
      </c>
      <c r="L8" s="15">
        <v>8.4</v>
      </c>
      <c r="M8" s="14">
        <v>2.1</v>
      </c>
      <c r="N8" s="15">
        <v>8.15</v>
      </c>
      <c r="O8" s="14">
        <f>N6-N8</f>
        <v>2.3499999999999996</v>
      </c>
      <c r="P8" s="1"/>
      <c r="Q8" s="1"/>
      <c r="R8" s="1"/>
      <c r="S8" s="1"/>
      <c r="T8" s="1"/>
      <c r="U8" s="1"/>
      <c r="V8" s="1"/>
      <c r="W8" s="1"/>
    </row>
    <row r="9" spans="1:23" ht="15.75" customHeight="1" x14ac:dyDescent="0.15">
      <c r="A9" s="16" t="s">
        <v>14</v>
      </c>
      <c r="B9" s="17">
        <v>30137</v>
      </c>
      <c r="C9" s="18">
        <v>29845</v>
      </c>
      <c r="D9" s="13">
        <f>C9*D8</f>
        <v>264128.25</v>
      </c>
      <c r="E9" s="19">
        <f>C9*E8</f>
        <v>49244.25</v>
      </c>
      <c r="F9" s="13">
        <f>C9*F8</f>
        <v>258159.25</v>
      </c>
      <c r="G9" s="19">
        <f>C9*G8</f>
        <v>55213.25</v>
      </c>
      <c r="H9" s="15">
        <f>C9*H8</f>
        <v>255174.75000000003</v>
      </c>
      <c r="I9" s="19">
        <f>I8*C9</f>
        <v>58197.75</v>
      </c>
      <c r="J9" s="15">
        <f>J8*C9</f>
        <v>253682.5</v>
      </c>
      <c r="K9" s="19">
        <f>K8*C9</f>
        <v>59690</v>
      </c>
      <c r="L9" s="15">
        <f>L8*C9</f>
        <v>250698</v>
      </c>
      <c r="M9" s="19">
        <f>M8*C9</f>
        <v>62674.5</v>
      </c>
      <c r="N9" s="15">
        <f>N8*C9</f>
        <v>243236.75</v>
      </c>
      <c r="O9" s="19">
        <f>C9*O8</f>
        <v>70135.749999999985</v>
      </c>
      <c r="P9" s="1"/>
      <c r="Q9" s="1"/>
      <c r="R9" s="1"/>
      <c r="S9" s="1"/>
      <c r="T9" s="1"/>
      <c r="U9" s="1"/>
      <c r="V9" s="1"/>
      <c r="W9" s="1"/>
    </row>
    <row r="10" spans="1:23" ht="15.75" customHeight="1" x14ac:dyDescent="0.15">
      <c r="A10" s="20" t="s">
        <v>15</v>
      </c>
      <c r="B10" s="21"/>
      <c r="C10" s="22">
        <v>53099</v>
      </c>
      <c r="D10" s="23">
        <f>C10*D8</f>
        <v>469926.14999999997</v>
      </c>
      <c r="E10" s="24">
        <f>C10*E8</f>
        <v>87613.349999999991</v>
      </c>
      <c r="F10" s="25">
        <f>F8*C10</f>
        <v>459306.35000000003</v>
      </c>
      <c r="G10" s="24">
        <f>G8*C10</f>
        <v>98233.150000000009</v>
      </c>
      <c r="H10" s="26">
        <f>C10*H8</f>
        <v>453996.45</v>
      </c>
      <c r="I10" s="24">
        <f>I8*C10</f>
        <v>103543.05</v>
      </c>
      <c r="J10" s="26">
        <f>J8*C10</f>
        <v>451341.5</v>
      </c>
      <c r="K10" s="24">
        <f>K8*C10</f>
        <v>106198</v>
      </c>
      <c r="L10" s="26">
        <f>L8*C10</f>
        <v>446031.60000000003</v>
      </c>
      <c r="M10" s="24">
        <f>M8*C10</f>
        <v>111507.90000000001</v>
      </c>
      <c r="N10" s="26">
        <f>N8*C10</f>
        <v>432756.85000000003</v>
      </c>
      <c r="O10" s="24">
        <f>O8*C10</f>
        <v>124782.64999999998</v>
      </c>
      <c r="P10" s="1"/>
      <c r="Q10" s="1"/>
      <c r="R10" s="1"/>
      <c r="S10" s="1"/>
      <c r="T10" s="1"/>
      <c r="U10" s="1"/>
      <c r="V10" s="1"/>
      <c r="W10" s="1"/>
    </row>
    <row r="11" spans="1:23" ht="15.75" customHeight="1" x14ac:dyDescent="0.15">
      <c r="A11" s="2"/>
      <c r="B11" s="45" t="s">
        <v>16</v>
      </c>
      <c r="C11" s="46"/>
      <c r="D11" s="27">
        <v>480000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1"/>
      <c r="Q11" s="1"/>
      <c r="R11" s="1"/>
      <c r="S11" s="1"/>
      <c r="T11" s="1"/>
      <c r="U11" s="1"/>
      <c r="V11" s="1"/>
      <c r="W11" s="1"/>
    </row>
    <row r="12" spans="1:23" ht="15.75" customHeight="1" x14ac:dyDescent="0.15">
      <c r="A12" s="28" t="s">
        <v>17</v>
      </c>
      <c r="B12" s="29"/>
      <c r="C12" s="29"/>
      <c r="D12" s="30">
        <f>D9+D10</f>
        <v>734054.39999999991</v>
      </c>
      <c r="E12" s="31"/>
      <c r="F12" s="30">
        <f>SUM(F9:F11)</f>
        <v>717465.60000000009</v>
      </c>
      <c r="G12" s="31"/>
      <c r="H12" s="30">
        <f>SUM(H9:H11)</f>
        <v>709171.20000000007</v>
      </c>
      <c r="I12" s="31"/>
      <c r="J12" s="30">
        <f>SUM(J9:J11)</f>
        <v>705024</v>
      </c>
      <c r="K12" s="31"/>
      <c r="L12" s="30">
        <f>SUM(L9:L11)</f>
        <v>696729.60000000009</v>
      </c>
      <c r="M12" s="31"/>
      <c r="N12" s="30">
        <f>SUM(N9:N11)</f>
        <v>675993.60000000009</v>
      </c>
      <c r="O12" s="31"/>
      <c r="P12" s="32"/>
      <c r="Q12" s="32"/>
      <c r="R12" s="32"/>
      <c r="S12" s="32"/>
      <c r="T12" s="32"/>
      <c r="U12" s="32"/>
      <c r="V12" s="32"/>
      <c r="W12" s="32"/>
    </row>
    <row r="13" spans="1:23" ht="15.75" customHeight="1" x14ac:dyDescent="0.15">
      <c r="A13" s="33" t="s">
        <v>18</v>
      </c>
      <c r="B13" s="2"/>
      <c r="C13" s="2"/>
      <c r="D13" s="34">
        <f>D9+D11</f>
        <v>744128.25</v>
      </c>
      <c r="E13" s="2"/>
      <c r="F13" s="2"/>
      <c r="G13" s="2"/>
      <c r="H13" s="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5.75" customHeight="1" x14ac:dyDescent="0.15">
      <c r="A14" s="32"/>
      <c r="B14" s="29"/>
      <c r="C14" s="35" t="s">
        <v>19</v>
      </c>
      <c r="D14" s="34">
        <f>D11-D10</f>
        <v>10073.850000000035</v>
      </c>
      <c r="E14" s="29"/>
      <c r="F14" s="36">
        <f>F12-D13</f>
        <v>-26662.649999999907</v>
      </c>
      <c r="G14" s="37"/>
      <c r="H14" s="36">
        <f>H12-D13</f>
        <v>-34957.04999999993</v>
      </c>
      <c r="I14" s="38"/>
      <c r="J14" s="39">
        <f>J12-D13</f>
        <v>-39104.25</v>
      </c>
      <c r="K14" s="38"/>
      <c r="L14" s="39">
        <f>L12-D13</f>
        <v>-47398.649999999907</v>
      </c>
      <c r="M14" s="32"/>
      <c r="N14" s="39">
        <f>N12-D13</f>
        <v>-68134.649999999907</v>
      </c>
      <c r="O14" s="32"/>
      <c r="P14" s="32"/>
      <c r="Q14" s="32"/>
      <c r="R14" s="32"/>
      <c r="S14" s="32"/>
      <c r="T14" s="32"/>
      <c r="U14" s="32"/>
      <c r="V14" s="32"/>
      <c r="W14" s="32"/>
    </row>
    <row r="15" spans="1:23" ht="15.75" customHeight="1" x14ac:dyDescent="0.15">
      <c r="A15" s="2"/>
      <c r="B15" s="2"/>
      <c r="C15" s="2"/>
      <c r="D15" s="2"/>
      <c r="E15" s="2"/>
      <c r="F15" s="2"/>
      <c r="G15" s="2"/>
      <c r="H15" s="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5.75" customHeight="1" x14ac:dyDescent="0.15">
      <c r="A16" s="2"/>
      <c r="B16" s="2"/>
      <c r="C16" s="2"/>
      <c r="D16" s="2"/>
      <c r="E16" s="2"/>
      <c r="F16" s="2"/>
      <c r="G16" s="2"/>
      <c r="H16" s="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.75" customHeight="1" x14ac:dyDescent="0.15">
      <c r="A17" s="2"/>
      <c r="B17" s="2"/>
      <c r="C17" s="2"/>
      <c r="D17" s="2"/>
      <c r="E17" s="2"/>
      <c r="F17" s="2"/>
      <c r="G17" s="2"/>
      <c r="H17" s="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.75" customHeight="1" x14ac:dyDescent="0.15">
      <c r="A18" s="1"/>
      <c r="B18" s="1"/>
      <c r="C18" s="1"/>
      <c r="D18" s="40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.7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5.7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.7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3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3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3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3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3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3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3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3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3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3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3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3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3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3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3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3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3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3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3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3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3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3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3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3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3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3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3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3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3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3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3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3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3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3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3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3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3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3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3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3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3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3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3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3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3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3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3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3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3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3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3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3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3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3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3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3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3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3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3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3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3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3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3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3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3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3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3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3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3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3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3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3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3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3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3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3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3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3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3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3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3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3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3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3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3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3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3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3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3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3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3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3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3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3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3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3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3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3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3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3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3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3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3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3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3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3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3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3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3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3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3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3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3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3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3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3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3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3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3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3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3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3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3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3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3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3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3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3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3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3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3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3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3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3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3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3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3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3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3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3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3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3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3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3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3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3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3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3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3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3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3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3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3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3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3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3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3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3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3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3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3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3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3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3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3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3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3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3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3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3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3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3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3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3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3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3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3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3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3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3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3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3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3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3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3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3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3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3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3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3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3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3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3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3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3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3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3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3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3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3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3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3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3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3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3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3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3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3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3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3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3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3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3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3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3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3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3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3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3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3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3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3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3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3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3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3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3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3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3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3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3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3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3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3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3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3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3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3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3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3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3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3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3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3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3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3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3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3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3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3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3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3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3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3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3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3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3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3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3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3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3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3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3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3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3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3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3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3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3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3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3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3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3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3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3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3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3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3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3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3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3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3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3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3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3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3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3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3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3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3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3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3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3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3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3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3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3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3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3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3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3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3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3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3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3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3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3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3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3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3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3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3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3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3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3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3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3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3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3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3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3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3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3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3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3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3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3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3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3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3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3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3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3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3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3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3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3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3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3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3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3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3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3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3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3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3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3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3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3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3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3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3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3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3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3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3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3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3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3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3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3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3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3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3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3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3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3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3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3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3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3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3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3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3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3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3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3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3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3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3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3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3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3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3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3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3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3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3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3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3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3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3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3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3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3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3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3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3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3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3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3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3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3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3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3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3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3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3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3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3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3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3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3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3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3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3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3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3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3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3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3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3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3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3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3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3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3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3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3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3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3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3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3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3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3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3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3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3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3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3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3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3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3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3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3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3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3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3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3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3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3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3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3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3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3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3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3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3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3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3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3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3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3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3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3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3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3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3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3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3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3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3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3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3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3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3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3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3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3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3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3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3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3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3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3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3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3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3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3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3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3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3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3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3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3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3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3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3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3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3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3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3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3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3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3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3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3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3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3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3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3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3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3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3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3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3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3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3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3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3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3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3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3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3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3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3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3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3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3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3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3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3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3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3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3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3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3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3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3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3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3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3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3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3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3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3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3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3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3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3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3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3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3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3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3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3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3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3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3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3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3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3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3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3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3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3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3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3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3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3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3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3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3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3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3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3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3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3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3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3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3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3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3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3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3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3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3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3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3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3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3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3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3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3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3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3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3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3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3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3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3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3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3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3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3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3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3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3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3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3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3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3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3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3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3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3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3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3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3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3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3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3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3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3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3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3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3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3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3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3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3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3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3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3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3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3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3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3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3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3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3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3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3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3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3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3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3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3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3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3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3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3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3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3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3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3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3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3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3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3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3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3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3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3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3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3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3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3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3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3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3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3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3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3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3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3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3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3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3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3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3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3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3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3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3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3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3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3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3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3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3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3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3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3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3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3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3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3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3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3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3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3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3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3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3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3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3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3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3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3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3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3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3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3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3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3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3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3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3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3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3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3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3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3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3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3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3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3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3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3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3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3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3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3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3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3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3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3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3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3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3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3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3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3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3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3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3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3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3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3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3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3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3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3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3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3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3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3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3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3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3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3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3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3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3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3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3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3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3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3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3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3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3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3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3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3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3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3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3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3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3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3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3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3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3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3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3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3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3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3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3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3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3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3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3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3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3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3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3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3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3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3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3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3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3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3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3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3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3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3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3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3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3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3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3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3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3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3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3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3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3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3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3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3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3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3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3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3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3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3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3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3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3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3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3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3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3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3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3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3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3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3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3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3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3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3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3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3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3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3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3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3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3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3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3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3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3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3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3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3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3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3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3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3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3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3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3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3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3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3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3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3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3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3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3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3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3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3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3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3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3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3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3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3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3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3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3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3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3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3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3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3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3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3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3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3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3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3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3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3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3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3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3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3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3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3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3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3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3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3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3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3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3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3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3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3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3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3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3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3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3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3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3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3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3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3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3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3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3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3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3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3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3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3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3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3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3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3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3" x14ac:dyDescent="0.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ht="13" x14ac:dyDescent="0.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ht="13" x14ac:dyDescent="0.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ht="13" x14ac:dyDescent="0.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 ht="13" x14ac:dyDescent="0.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1:23" ht="13" x14ac:dyDescent="0.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</sheetData>
  <mergeCells count="15">
    <mergeCell ref="L6:M6"/>
    <mergeCell ref="N6:O6"/>
    <mergeCell ref="B11:C11"/>
    <mergeCell ref="A2:O2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2024-02-01T09:06:13Z</dcterms:created>
  <dcterms:modified xsi:type="dcterms:W3CDTF">2024-02-01T09:06:13Z</dcterms:modified>
</cp:coreProperties>
</file>